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<sst xmlns="http://schemas.openxmlformats.org/spreadsheetml/2006/main" count="36" uniqueCount="31">
  <si>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Multi-solution airflow calculations</t>
  </si>
  <si>
    <t>q</t>
  </si>
  <si>
    <t>W</t>
  </si>
  <si>
    <t>rho</t>
  </si>
  <si>
    <t>Kg/m3</t>
  </si>
  <si>
    <t>Cp</t>
  </si>
  <si>
    <t>W/kg K</t>
  </si>
  <si>
    <t>UA</t>
  </si>
  <si>
    <t>W/K</t>
  </si>
  <si>
    <t>g</t>
  </si>
  <si>
    <t>h</t>
  </si>
  <si>
    <t>Cd</t>
  </si>
  <si>
    <t>Aeff</t>
  </si>
  <si>
    <t>Tout</t>
  </si>
  <si>
    <t>Tin</t>
  </si>
  <si>
    <t>delT</t>
  </si>
  <si>
    <t>m/s2</t>
  </si>
  <si>
    <t>m</t>
  </si>
  <si>
    <t>m2</t>
  </si>
  <si>
    <t>q'</t>
  </si>
  <si>
    <t>v=0</t>
  </si>
  <si>
    <t>v=0.3</t>
  </si>
  <si>
    <t>v=0.6</t>
  </si>
  <si>
    <t>v=0.9</t>
  </si>
  <si>
    <t>v=1.2</t>
  </si>
  <si>
    <t>v=-0.3</t>
  </si>
  <si>
    <t>v=-0.6</t>
  </si>
  <si>
    <t>v=-0.9</t>
  </si>
  <si>
    <t>v=-1.2</t>
  </si>
  <si>
    <t>v=-1.5</t>
  </si>
  <si>
    <t>v=1.5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</si>
</sst>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Volumetric flows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v=0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Sheet1!$B$17:$B$37</c:f>
              <c:numCache/>
            </c:numRef>
          </c:xVal>
          <c:yVal>
            <c:numRef>
              <c:f>Sheet1!$C$17:$C$37</c:f>
              <c:numCache/>
            </c:numRef>
          </c:yVal>
          <c:smooth val="1"/>
        </c:ser>
        <c:ser>
          <c:idx val="1"/>
          <c:order val="1"/>
          <c:tx>
            <c:strRef>
              <c:f>Sheet1!$D$16</c:f>
              <c:strCache>
                <c:ptCount val="1"/>
                <c:pt idx="0">
                  <c:v>v=0.3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Sheet1!$B$17:$B$37</c:f>
              <c:numCache/>
            </c:numRef>
          </c:xVal>
          <c:yVal>
            <c:numRef>
              <c:f>Sheet1!$D$17:$D$37</c:f>
              <c:numCache/>
            </c:numRef>
          </c:yVal>
          <c:smooth val="1"/>
        </c:ser>
        <c:ser>
          <c:idx val="2"/>
          <c:order val="2"/>
          <c:tx>
            <c:strRef>
              <c:f>Sheet1!$E$16</c:f>
              <c:strCache>
                <c:ptCount val="1"/>
                <c:pt idx="0">
                  <c:v>v=0.6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Sheet1!$B$17:$B$37</c:f>
              <c:numCache/>
            </c:numRef>
          </c:xVal>
          <c:yVal>
            <c:numRef>
              <c:f>Sheet1!$E$17:$E$37</c:f>
              <c:numCache/>
            </c:numRef>
          </c:yVal>
          <c:smooth val="1"/>
        </c:ser>
        <c:ser>
          <c:idx val="3"/>
          <c:order val="3"/>
          <c:tx>
            <c:strRef>
              <c:f>Sheet1!$F$16</c:f>
              <c:strCache>
                <c:ptCount val="1"/>
                <c:pt idx="0">
                  <c:v>v=0.9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Sheet1!$B$17:$B$37</c:f>
              <c:numCache/>
            </c:numRef>
          </c:xVal>
          <c:yVal>
            <c:numRef>
              <c:f>Sheet1!$F$17:$F$37</c:f>
              <c:numCache/>
            </c:numRef>
          </c:yVal>
          <c:smooth val="1"/>
        </c:ser>
        <c:ser>
          <c:idx val="4"/>
          <c:order val="4"/>
          <c:tx>
            <c:strRef>
              <c:f>Sheet1!$G$16</c:f>
              <c:strCache>
                <c:ptCount val="1"/>
                <c:pt idx="0">
                  <c:v>v=1.2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Sheet1!$B$17:$B$37</c:f>
              <c:numCache/>
            </c:numRef>
          </c:xVal>
          <c:yVal>
            <c:numRef>
              <c:f>Sheet1!$G$17:$G$37</c:f>
              <c:numCache/>
            </c:numRef>
          </c:yVal>
          <c:smooth val="1"/>
        </c:ser>
        <c:ser>
          <c:idx val="5"/>
          <c:order val="5"/>
          <c:tx>
            <c:strRef>
              <c:f>Sheet1!$H$16</c:f>
              <c:strCache>
                <c:ptCount val="1"/>
                <c:pt idx="0">
                  <c:v>v=1.5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Sheet1!$B$17:$B$37</c:f>
              <c:numCache/>
            </c:numRef>
          </c:xVal>
          <c:yVal>
            <c:numRef>
              <c:f>Sheet1!$H$17:$H$37</c:f>
              <c:numCache/>
            </c:numRef>
          </c:yVal>
          <c:smooth val="1"/>
        </c:ser>
        <c:ser>
          <c:idx val="6"/>
          <c:order val="6"/>
          <c:tx>
            <c:strRef>
              <c:f>Sheet1!$I$16</c:f>
              <c:strCache>
                <c:ptCount val="1"/>
                <c:pt idx="0">
                  <c:v>v=-0.3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Sheet1!$B$17:$B$37</c:f>
              <c:numCache/>
            </c:numRef>
          </c:xVal>
          <c:yVal>
            <c:numRef>
              <c:f>Sheet1!$I$17:$I$37</c:f>
              <c:numCache/>
            </c:numRef>
          </c:yVal>
          <c:smooth val="1"/>
        </c:ser>
        <c:ser>
          <c:idx val="7"/>
          <c:order val="7"/>
          <c:tx>
            <c:strRef>
              <c:f>Sheet1!$J$16</c:f>
              <c:strCache>
                <c:ptCount val="1"/>
                <c:pt idx="0">
                  <c:v>v=-0.6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Sheet1!$B$17:$B$37</c:f>
              <c:numCache/>
            </c:numRef>
          </c:xVal>
          <c:yVal>
            <c:numRef>
              <c:f>Sheet1!$J$17:$J$37</c:f>
              <c:numCache/>
            </c:numRef>
          </c:yVal>
          <c:smooth val="1"/>
        </c:ser>
        <c:ser>
          <c:idx val="8"/>
          <c:order val="8"/>
          <c:tx>
            <c:strRef>
              <c:f>Sheet1!$K$16</c:f>
              <c:strCache>
                <c:ptCount val="1"/>
                <c:pt idx="0">
                  <c:v>v=-0.9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Sheet1!$B$17:$B$37</c:f>
              <c:numCache/>
            </c:numRef>
          </c:xVal>
          <c:yVal>
            <c:numRef>
              <c:f>Sheet1!$K$17:$K$37</c:f>
              <c:numCache/>
            </c:numRef>
          </c:yVal>
          <c:smooth val="1"/>
        </c:ser>
        <c:ser>
          <c:idx val="9"/>
          <c:order val="9"/>
          <c:tx>
            <c:strRef>
              <c:f>Sheet1!$L$16</c:f>
              <c:strCache>
                <c:ptCount val="1"/>
                <c:pt idx="0">
                  <c:v>v=-1.2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Sheet1!$B$17:$B$37</c:f>
              <c:numCache/>
            </c:numRef>
          </c:xVal>
          <c:yVal>
            <c:numRef>
              <c:f>Sheet1!$L$17:$L$37</c:f>
              <c:numCache/>
            </c:numRef>
          </c:yVal>
          <c:smooth val="1"/>
        </c:ser>
        <c:ser>
          <c:idx val="10"/>
          <c:order val="10"/>
          <c:tx>
            <c:strRef>
              <c:f>Sheet1!$M$16</c:f>
              <c:strCache>
                <c:ptCount val="1"/>
                <c:pt idx="0">
                  <c:v>v=-1.5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Sheet1!$B$17:$B$37</c:f>
              <c:numCache/>
            </c:numRef>
          </c:xVal>
          <c:yVal>
            <c:numRef>
              <c:f>Sheet1!$M$17:$M$37</c:f>
              <c:numCache/>
            </c:numRef>
          </c:yVal>
          <c:smooth val="1"/>
        </c:ser>
        <c:ser>
          <c:idx val="11"/>
          <c:order val="11"/>
          <c:tx>
            <c:strRef>
              <c:f>Sheet1!$N$16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Sheet1!$B$17:$B$37</c:f>
              <c:numCache/>
            </c:numRef>
          </c:xVal>
          <c:yVal>
            <c:numRef>
              <c:f>Sheet1!$N$17:$N$37</c:f>
              <c:numCache/>
            </c:numRef>
          </c:yVal>
          <c:smooth val="1"/>
        </c:ser>
        <c:ser>
          <c:idx val="12"/>
          <c:order val="12"/>
          <c:tx>
            <c:strRef>
              <c:f>Sheet1!$O$16</c:f>
              <c:strCache>
                <c:ptCount val="1"/>
                <c:pt idx="0">
                  <c:v>q'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Sheet1!$B$17:$B$37</c:f>
              <c:numCache/>
            </c:numRef>
          </c:xVal>
          <c:yVal>
            <c:numRef>
              <c:f>Sheet1!$O$17:$O$37</c:f>
              <c:numCache/>
            </c:numRef>
          </c:yVal>
          <c:smooth val="1"/>
        </c:ser>
        <c:axId val="45100783"/>
        <c:axId val="3253864"/>
      </c:scatterChart>
      <c:valAx>
        <c:axId val="4510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del T,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3864"/>
        <c:crosses val="autoZero"/>
        <c:crossBetween val="midCat"/>
        <c:dispUnits/>
      </c:valAx>
      <c:valAx>
        <c:axId val="325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flow, m3/s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0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5</xdr:row>
      <xdr:rowOff>57150</xdr:rowOff>
    </xdr:from>
    <xdr:to>
      <xdr:col>24</xdr:col>
      <xdr:colOff>95250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9220200" y="866775"/>
        <a:ext cx="5505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K2">
      <selection activeCell="U4" sqref="U4"/>
    </sheetView>
  </sheetViews>
  <sheetFormatPr defaultColWidth="9.140625" defaultRowHeight="12.75"/>
  <sheetData>
    <row r="1" ht="12.75">
      <c r="A1" t="s">
        <v>0</v>
      </c>
    </row>
    <row r="3" spans="1:3" ht="12.75">
      <c r="A3" t="s">
        <v>1</v>
      </c>
      <c r="C3" t="s">
        <v>2</v>
      </c>
    </row>
    <row r="4" spans="1:3" ht="12.75">
      <c r="A4" t="s">
        <v>3</v>
      </c>
      <c r="B4">
        <v>1.2</v>
      </c>
      <c r="C4" t="s">
        <v>4</v>
      </c>
    </row>
    <row r="5" spans="1:3" ht="12.75">
      <c r="A5" t="s">
        <v>5</v>
      </c>
      <c r="B5">
        <v>1000</v>
      </c>
      <c r="C5" t="s">
        <v>6</v>
      </c>
    </row>
    <row r="6" spans="1:3" ht="12.75">
      <c r="A6" t="s">
        <v>7</v>
      </c>
      <c r="B6">
        <v>20</v>
      </c>
      <c r="C6" t="s">
        <v>8</v>
      </c>
    </row>
    <row r="7" spans="1:3" ht="12.75">
      <c r="A7" t="s">
        <v>9</v>
      </c>
      <c r="B7">
        <v>9.8</v>
      </c>
      <c r="C7" t="s">
        <v>16</v>
      </c>
    </row>
    <row r="8" spans="1:3" ht="12.75">
      <c r="A8" t="s">
        <v>10</v>
      </c>
      <c r="B8">
        <v>3</v>
      </c>
      <c r="C8" t="s">
        <v>17</v>
      </c>
    </row>
    <row r="9" spans="1:2" ht="12.75">
      <c r="A9" t="s">
        <v>11</v>
      </c>
      <c r="B9">
        <v>0.6</v>
      </c>
    </row>
    <row r="10" spans="1:3" ht="12.75">
      <c r="A10" t="s">
        <v>12</v>
      </c>
      <c r="B10">
        <v>3</v>
      </c>
      <c r="C10" t="s">
        <v>18</v>
      </c>
    </row>
    <row r="11" spans="1:3" ht="12.75">
      <c r="A11" t="s">
        <v>13</v>
      </c>
      <c r="B11">
        <v>293</v>
      </c>
      <c r="C11" t="s">
        <v>4</v>
      </c>
    </row>
    <row r="12" spans="1:2" ht="12.75">
      <c r="A12" t="s">
        <v>5</v>
      </c>
      <c r="B12">
        <v>0.7</v>
      </c>
    </row>
    <row r="13" spans="1:3" ht="12.75">
      <c r="A13" t="s">
        <v>1</v>
      </c>
      <c r="B13">
        <v>2000</v>
      </c>
      <c r="C13" t="s">
        <v>2</v>
      </c>
    </row>
    <row r="15" spans="3:13" ht="12.75">
      <c r="C15">
        <v>0</v>
      </c>
      <c r="D15">
        <v>0.3</v>
      </c>
      <c r="E15">
        <v>0.6</v>
      </c>
      <c r="F15">
        <v>0.9</v>
      </c>
      <c r="G15">
        <v>1.2</v>
      </c>
      <c r="H15">
        <v>1.5</v>
      </c>
      <c r="I15">
        <v>-0.3</v>
      </c>
      <c r="J15">
        <v>-0.6</v>
      </c>
      <c r="K15">
        <v>-0.9</v>
      </c>
      <c r="L15">
        <v>-1.2</v>
      </c>
      <c r="M15">
        <v>-1.5</v>
      </c>
    </row>
    <row r="16" spans="1:15" ht="12.75">
      <c r="A16" t="s">
        <v>14</v>
      </c>
      <c r="B16" t="s">
        <v>15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t="s">
        <v>30</v>
      </c>
      <c r="I16" t="s">
        <v>25</v>
      </c>
      <c r="J16" t="s">
        <v>26</v>
      </c>
      <c r="K16" t="s">
        <v>27</v>
      </c>
      <c r="L16" t="s">
        <v>28</v>
      </c>
      <c r="M16" t="s">
        <v>29</v>
      </c>
      <c r="N16" t="s">
        <v>1</v>
      </c>
      <c r="O16" t="s">
        <v>19</v>
      </c>
    </row>
    <row r="17" spans="1:13" ht="12.75">
      <c r="A17">
        <v>293</v>
      </c>
      <c r="B17">
        <f>A17-$B$11</f>
        <v>0</v>
      </c>
      <c r="C17">
        <f aca="true" t="shared" si="0" ref="C17:C37">$B$9*$B$10*($B17/$A17*$B$7*$B$8-$B$12*C$15^2)^0.5</f>
        <v>0</v>
      </c>
      <c r="D17" t="e">
        <f aca="true" t="shared" si="1" ref="D17:H32">$B$9*$B$10*($B17/$A17*$B$7*$B$8-$B$12*D$15^2)^0.5</f>
        <v>#NUM!</v>
      </c>
      <c r="E17" t="e">
        <f t="shared" si="1"/>
        <v>#NUM!</v>
      </c>
      <c r="F17" t="e">
        <f t="shared" si="1"/>
        <v>#NUM!</v>
      </c>
      <c r="G17" t="e">
        <f t="shared" si="1"/>
        <v>#NUM!</v>
      </c>
      <c r="H17" t="e">
        <f t="shared" si="1"/>
        <v>#NUM!</v>
      </c>
      <c r="I17">
        <f>-$B$9*$B$10*($B$12*I$15^2-$B17/$A17*$B$7*$B$8)^0.5</f>
        <v>-0.45179641432840073</v>
      </c>
      <c r="J17">
        <f>-$B$9*$B$10*($B$12*J$15^2-$B17/$A17*$B$7*$B$8)^0.5</f>
        <v>-0.9035928286568015</v>
      </c>
      <c r="K17">
        <f>-$B$9*$B$10*($B$12*K$15^2-$B17/$A17*$B$7*$B$8)^0.5</f>
        <v>-1.3553892429852021</v>
      </c>
      <c r="L17">
        <f>-$B$9*$B$10*($B$12*L$15^2-$B17/$A17*$B$7*$B$8)^0.5</f>
        <v>-1.807185657313603</v>
      </c>
      <c r="M17">
        <f>-$B$9*$B$10*($B$12*M$15^2-$B17/$A17*$B$7*$B$8)^0.5</f>
        <v>-2.258982071642004</v>
      </c>
    </row>
    <row r="18" spans="1:15" ht="12.75">
      <c r="A18">
        <f>A17+1</f>
        <v>294</v>
      </c>
      <c r="B18">
        <f aca="true" t="shared" si="2" ref="B18:B37">A18-$B$11</f>
        <v>1</v>
      </c>
      <c r="C18">
        <f t="shared" si="0"/>
        <v>0.5692099788303082</v>
      </c>
      <c r="D18">
        <f t="shared" si="1"/>
        <v>0.3462369131100842</v>
      </c>
      <c r="E18" t="e">
        <f t="shared" si="1"/>
        <v>#NUM!</v>
      </c>
      <c r="F18" t="e">
        <f t="shared" si="1"/>
        <v>#NUM!</v>
      </c>
      <c r="G18" t="e">
        <f t="shared" si="1"/>
        <v>#NUM!</v>
      </c>
      <c r="H18" t="e">
        <f t="shared" si="1"/>
        <v>#NUM!</v>
      </c>
      <c r="I18" t="e">
        <f aca="true" t="shared" si="3" ref="I18:M37">-$B$9*$B$10*($B$12*I$15^2-$B18/$A18*$B$7*$B$8)^0.5</f>
        <v>#NUM!</v>
      </c>
      <c r="J18">
        <f t="shared" si="3"/>
        <v>-0.7017691928262453</v>
      </c>
      <c r="K18">
        <f t="shared" si="3"/>
        <v>-1.2300731685554318</v>
      </c>
      <c r="L18">
        <f t="shared" si="3"/>
        <v>-1.7152026119383097</v>
      </c>
      <c r="M18">
        <f t="shared" si="3"/>
        <v>-2.1860924042684013</v>
      </c>
      <c r="N18">
        <f>($B$13/B18-$B$6)/($B$4*$B$5)</f>
        <v>1.65</v>
      </c>
      <c r="O18">
        <f>-N18</f>
        <v>-1.65</v>
      </c>
    </row>
    <row r="19" spans="1:15" ht="12.75">
      <c r="A19">
        <f aca="true" t="shared" si="4" ref="A19:A30">A18+1</f>
        <v>295</v>
      </c>
      <c r="B19">
        <f t="shared" si="2"/>
        <v>2</v>
      </c>
      <c r="C19">
        <f t="shared" si="0"/>
        <v>0.8036189332205336</v>
      </c>
      <c r="D19">
        <f t="shared" si="1"/>
        <v>0.6645926495459519</v>
      </c>
      <c r="E19" t="e">
        <f t="shared" si="1"/>
        <v>#NUM!</v>
      </c>
      <c r="F19" t="e">
        <f t="shared" si="1"/>
        <v>#NUM!</v>
      </c>
      <c r="G19" t="e">
        <f t="shared" si="1"/>
        <v>#NUM!</v>
      </c>
      <c r="H19" t="e">
        <f t="shared" si="1"/>
        <v>#NUM!</v>
      </c>
      <c r="I19" t="e">
        <f t="shared" si="3"/>
        <v>#NUM!</v>
      </c>
      <c r="J19">
        <f t="shared" si="3"/>
        <v>-0.41313025811418297</v>
      </c>
      <c r="K19">
        <f t="shared" si="3"/>
        <v>-1.091456187929452</v>
      </c>
      <c r="L19">
        <f t="shared" si="3"/>
        <v>-1.6186774262247223</v>
      </c>
      <c r="M19">
        <f t="shared" si="3"/>
        <v>-2.1112073820848325</v>
      </c>
      <c r="N19">
        <f aca="true" t="shared" si="5" ref="N19:N37">($B$13/B19-$B$6)/($B$4*$B$5)</f>
        <v>0.8166666666666667</v>
      </c>
      <c r="O19">
        <f aca="true" t="shared" si="6" ref="O19:O37">-N19</f>
        <v>-0.8166666666666667</v>
      </c>
    </row>
    <row r="20" spans="1:15" ht="12.75">
      <c r="A20">
        <f t="shared" si="4"/>
        <v>296</v>
      </c>
      <c r="B20">
        <f t="shared" si="2"/>
        <v>3</v>
      </c>
      <c r="C20">
        <f t="shared" si="0"/>
        <v>0.9825642128799686</v>
      </c>
      <c r="D20">
        <f t="shared" si="1"/>
        <v>0.8725321956423341</v>
      </c>
      <c r="E20">
        <f t="shared" si="1"/>
        <v>0.38594356120089945</v>
      </c>
      <c r="F20" t="e">
        <f t="shared" si="1"/>
        <v>#NUM!</v>
      </c>
      <c r="G20" t="e">
        <f t="shared" si="1"/>
        <v>#NUM!</v>
      </c>
      <c r="H20" t="e">
        <f t="shared" si="1"/>
        <v>#NUM!</v>
      </c>
      <c r="I20" t="e">
        <f t="shared" si="3"/>
        <v>#NUM!</v>
      </c>
      <c r="J20" t="e">
        <f t="shared" si="3"/>
        <v>#NUM!</v>
      </c>
      <c r="K20">
        <f t="shared" si="3"/>
        <v>-0.933620676488887</v>
      </c>
      <c r="L20">
        <f t="shared" si="3"/>
        <v>-1.516735826558985</v>
      </c>
      <c r="M20">
        <f t="shared" si="3"/>
        <v>-2.0341011694523865</v>
      </c>
      <c r="N20">
        <f t="shared" si="5"/>
        <v>0.5388888888888889</v>
      </c>
      <c r="O20">
        <f t="shared" si="6"/>
        <v>-0.5388888888888889</v>
      </c>
    </row>
    <row r="21" spans="1:15" ht="12.75">
      <c r="A21">
        <f t="shared" si="4"/>
        <v>297</v>
      </c>
      <c r="B21">
        <f t="shared" si="2"/>
        <v>4</v>
      </c>
      <c r="C21">
        <f t="shared" si="0"/>
        <v>1.1326557689382466</v>
      </c>
      <c r="D21">
        <f t="shared" si="1"/>
        <v>1.038647722237473</v>
      </c>
      <c r="E21">
        <f t="shared" si="1"/>
        <v>0.6829561412778208</v>
      </c>
      <c r="F21" t="e">
        <f t="shared" si="1"/>
        <v>#NUM!</v>
      </c>
      <c r="G21" t="e">
        <f t="shared" si="1"/>
        <v>#NUM!</v>
      </c>
      <c r="H21" t="e">
        <f t="shared" si="1"/>
        <v>#NUM!</v>
      </c>
      <c r="I21" t="e">
        <f t="shared" si="3"/>
        <v>#NUM!</v>
      </c>
      <c r="J21" t="e">
        <f t="shared" si="3"/>
        <v>#NUM!</v>
      </c>
      <c r="K21">
        <f t="shared" si="3"/>
        <v>-0.7444265639342197</v>
      </c>
      <c r="L21">
        <f t="shared" si="3"/>
        <v>-1.4081942014832005</v>
      </c>
      <c r="M21">
        <f t="shared" si="3"/>
        <v>-1.9545052849994824</v>
      </c>
      <c r="N21">
        <f t="shared" si="5"/>
        <v>0.4</v>
      </c>
      <c r="O21">
        <f t="shared" si="6"/>
        <v>-0.4</v>
      </c>
    </row>
    <row r="22" spans="1:15" ht="12.75">
      <c r="A22">
        <f t="shared" si="4"/>
        <v>298</v>
      </c>
      <c r="B22">
        <f t="shared" si="2"/>
        <v>5</v>
      </c>
      <c r="C22">
        <f t="shared" si="0"/>
        <v>1.2642211173513305</v>
      </c>
      <c r="D22">
        <f t="shared" si="1"/>
        <v>1.1807349548298496</v>
      </c>
      <c r="E22">
        <f t="shared" si="1"/>
        <v>0.8841804304309426</v>
      </c>
      <c r="F22" t="e">
        <f t="shared" si="1"/>
        <v>#NUM!</v>
      </c>
      <c r="G22" t="e">
        <f t="shared" si="1"/>
        <v>#NUM!</v>
      </c>
      <c r="H22" t="e">
        <f t="shared" si="1"/>
        <v>#NUM!</v>
      </c>
      <c r="I22" t="e">
        <f t="shared" si="3"/>
        <v>#NUM!</v>
      </c>
      <c r="J22" t="e">
        <f t="shared" si="3"/>
        <v>#NUM!</v>
      </c>
      <c r="K22">
        <f t="shared" si="3"/>
        <v>-0.48869721345936973</v>
      </c>
      <c r="L22">
        <f t="shared" si="3"/>
        <v>-1.2913810306965767</v>
      </c>
      <c r="M22">
        <f t="shared" si="3"/>
        <v>-1.872096409494701</v>
      </c>
      <c r="N22">
        <f t="shared" si="5"/>
        <v>0.31666666666666665</v>
      </c>
      <c r="O22">
        <f t="shared" si="6"/>
        <v>-0.31666666666666665</v>
      </c>
    </row>
    <row r="23" spans="1:15" ht="12.75">
      <c r="A23">
        <f t="shared" si="4"/>
        <v>299</v>
      </c>
      <c r="B23">
        <f t="shared" si="2"/>
        <v>6</v>
      </c>
      <c r="C23">
        <f t="shared" si="0"/>
        <v>1.38256704676337</v>
      </c>
      <c r="D23">
        <f t="shared" si="1"/>
        <v>1.30666431756438</v>
      </c>
      <c r="E23">
        <f t="shared" si="1"/>
        <v>1.0464280380398772</v>
      </c>
      <c r="F23">
        <f t="shared" si="1"/>
        <v>0.2727849680535698</v>
      </c>
      <c r="G23" t="e">
        <f t="shared" si="1"/>
        <v>#NUM!</v>
      </c>
      <c r="H23" t="e">
        <f t="shared" si="1"/>
        <v>#NUM!</v>
      </c>
      <c r="I23" t="e">
        <f t="shared" si="3"/>
        <v>#NUM!</v>
      </c>
      <c r="J23" t="e">
        <f t="shared" si="3"/>
        <v>#NUM!</v>
      </c>
      <c r="K23" t="e">
        <f t="shared" si="3"/>
        <v>#NUM!</v>
      </c>
      <c r="L23">
        <f t="shared" si="3"/>
        <v>-1.1637991068926</v>
      </c>
      <c r="M23">
        <f t="shared" si="3"/>
        <v>-1.786479320116528</v>
      </c>
      <c r="N23">
        <f t="shared" si="5"/>
        <v>0.26111111111111107</v>
      </c>
      <c r="O23">
        <f t="shared" si="6"/>
        <v>-0.26111111111111107</v>
      </c>
    </row>
    <row r="24" spans="1:15" ht="12.75">
      <c r="A24">
        <f t="shared" si="4"/>
        <v>300</v>
      </c>
      <c r="B24">
        <f t="shared" si="2"/>
        <v>7</v>
      </c>
      <c r="C24">
        <f t="shared" si="0"/>
        <v>1.4908521053411032</v>
      </c>
      <c r="D24">
        <f t="shared" si="1"/>
        <v>1.4207462827683202</v>
      </c>
      <c r="E24">
        <f t="shared" si="1"/>
        <v>1.1858161746240434</v>
      </c>
      <c r="F24">
        <f t="shared" si="1"/>
        <v>0.6209347791837725</v>
      </c>
      <c r="G24" t="e">
        <f t="shared" si="1"/>
        <v>#NUM!</v>
      </c>
      <c r="H24" t="e">
        <f t="shared" si="1"/>
        <v>#NUM!</v>
      </c>
      <c r="I24" t="e">
        <f t="shared" si="3"/>
        <v>#NUM!</v>
      </c>
      <c r="J24" t="e">
        <f t="shared" si="3"/>
        <v>#NUM!</v>
      </c>
      <c r="K24" t="e">
        <f t="shared" si="3"/>
        <v>#NUM!</v>
      </c>
      <c r="L24">
        <f t="shared" si="3"/>
        <v>-1.0214107890559996</v>
      </c>
      <c r="M24">
        <f t="shared" si="3"/>
        <v>-1.6971623375505358</v>
      </c>
      <c r="N24">
        <f t="shared" si="5"/>
        <v>0.22142857142857145</v>
      </c>
      <c r="O24">
        <f t="shared" si="6"/>
        <v>-0.22142857142857145</v>
      </c>
    </row>
    <row r="25" spans="1:15" ht="12.75">
      <c r="A25">
        <f t="shared" si="4"/>
        <v>301</v>
      </c>
      <c r="B25">
        <f t="shared" si="2"/>
        <v>8</v>
      </c>
      <c r="C25">
        <f t="shared" si="0"/>
        <v>1.59113824988043</v>
      </c>
      <c r="D25">
        <f t="shared" si="1"/>
        <v>1.5256477084283115</v>
      </c>
      <c r="E25">
        <f t="shared" si="1"/>
        <v>1.3096720697306474</v>
      </c>
      <c r="F25">
        <f t="shared" si="1"/>
        <v>0.8334512164683416</v>
      </c>
      <c r="G25" t="e">
        <f t="shared" si="1"/>
        <v>#NUM!</v>
      </c>
      <c r="H25" t="e">
        <f t="shared" si="1"/>
        <v>#NUM!</v>
      </c>
      <c r="I25" t="e">
        <f t="shared" si="3"/>
        <v>#NUM!</v>
      </c>
      <c r="J25" t="e">
        <f t="shared" si="3"/>
        <v>#NUM!</v>
      </c>
      <c r="K25" t="e">
        <f t="shared" si="3"/>
        <v>#NUM!</v>
      </c>
      <c r="L25">
        <f t="shared" si="3"/>
        <v>-0.8568541706541676</v>
      </c>
      <c r="M25">
        <f t="shared" si="3"/>
        <v>-1.6035208354640862</v>
      </c>
      <c r="N25">
        <f t="shared" si="5"/>
        <v>0.19166666666666668</v>
      </c>
      <c r="O25">
        <f t="shared" si="6"/>
        <v>-0.19166666666666668</v>
      </c>
    </row>
    <row r="26" spans="1:15" ht="12.75">
      <c r="A26">
        <f t="shared" si="4"/>
        <v>302</v>
      </c>
      <c r="B26">
        <f t="shared" si="2"/>
        <v>9</v>
      </c>
      <c r="C26">
        <f t="shared" si="0"/>
        <v>1.6848605185259156</v>
      </c>
      <c r="D26">
        <f t="shared" si="1"/>
        <v>1.623155866479685</v>
      </c>
      <c r="E26">
        <f t="shared" si="1"/>
        <v>1.4220671457028382</v>
      </c>
      <c r="F26">
        <f t="shared" si="1"/>
        <v>1.0008371330478387</v>
      </c>
      <c r="G26" t="e">
        <f t="shared" si="1"/>
        <v>#NUM!</v>
      </c>
      <c r="H26" t="e">
        <f t="shared" si="1"/>
        <v>#NUM!</v>
      </c>
      <c r="I26" t="e">
        <f t="shared" si="3"/>
        <v>#NUM!</v>
      </c>
      <c r="J26" t="e">
        <f t="shared" si="3"/>
        <v>#NUM!</v>
      </c>
      <c r="K26" t="e">
        <f t="shared" si="3"/>
        <v>#NUM!</v>
      </c>
      <c r="L26">
        <f t="shared" si="3"/>
        <v>-0.6535786357528698</v>
      </c>
      <c r="M26">
        <f t="shared" si="3"/>
        <v>-1.5047408524767918</v>
      </c>
      <c r="N26">
        <f t="shared" si="5"/>
        <v>0.1685185185185185</v>
      </c>
      <c r="O26">
        <f t="shared" si="6"/>
        <v>-0.1685185185185185</v>
      </c>
    </row>
    <row r="27" spans="1:15" ht="12.75">
      <c r="A27">
        <f t="shared" si="4"/>
        <v>303</v>
      </c>
      <c r="B27">
        <f t="shared" si="2"/>
        <v>10</v>
      </c>
      <c r="C27">
        <f t="shared" si="0"/>
        <v>1.7730658127203354</v>
      </c>
      <c r="D27">
        <f t="shared" si="1"/>
        <v>1.7145385315698283</v>
      </c>
      <c r="E27">
        <f t="shared" si="1"/>
        <v>1.5255433052645944</v>
      </c>
      <c r="F27">
        <f t="shared" si="1"/>
        <v>1.143102084784042</v>
      </c>
      <c r="G27" t="e">
        <f t="shared" si="1"/>
        <v>#NUM!</v>
      </c>
      <c r="H27" t="e">
        <f t="shared" si="1"/>
        <v>#NUM!</v>
      </c>
      <c r="I27" t="e">
        <f t="shared" si="3"/>
        <v>#NUM!</v>
      </c>
      <c r="J27" t="e">
        <f t="shared" si="3"/>
        <v>#NUM!</v>
      </c>
      <c r="K27" t="e">
        <f t="shared" si="3"/>
        <v>#NUM!</v>
      </c>
      <c r="L27">
        <f t="shared" si="3"/>
        <v>-0.3495105488570786</v>
      </c>
      <c r="M27">
        <f t="shared" si="3"/>
        <v>-1.3997276962903804</v>
      </c>
      <c r="N27">
        <f t="shared" si="5"/>
        <v>0.15</v>
      </c>
      <c r="O27">
        <f t="shared" si="6"/>
        <v>-0.15</v>
      </c>
    </row>
    <row r="28" spans="1:15" ht="12.75">
      <c r="A28">
        <f t="shared" si="4"/>
        <v>304</v>
      </c>
      <c r="B28">
        <f t="shared" si="2"/>
        <v>11</v>
      </c>
      <c r="C28">
        <f t="shared" si="0"/>
        <v>1.8565460290266804</v>
      </c>
      <c r="D28">
        <f t="shared" si="1"/>
        <v>1.8007340608470581</v>
      </c>
      <c r="E28">
        <f t="shared" si="1"/>
        <v>1.6218147729918901</v>
      </c>
      <c r="F28">
        <f t="shared" si="1"/>
        <v>1.2687328946215342</v>
      </c>
      <c r="G28">
        <f t="shared" si="1"/>
        <v>0.4252565788964782</v>
      </c>
      <c r="H28" t="e">
        <f t="shared" si="1"/>
        <v>#NUM!</v>
      </c>
      <c r="I28" t="e">
        <f t="shared" si="3"/>
        <v>#NUM!</v>
      </c>
      <c r="J28" t="e">
        <f t="shared" si="3"/>
        <v>#NUM!</v>
      </c>
      <c r="K28" t="e">
        <f t="shared" si="3"/>
        <v>#NUM!</v>
      </c>
      <c r="L28" t="e">
        <f t="shared" si="3"/>
        <v>#NUM!</v>
      </c>
      <c r="M28">
        <f t="shared" si="3"/>
        <v>-1.2869486555823675</v>
      </c>
      <c r="N28">
        <f t="shared" si="5"/>
        <v>0.13484848484848486</v>
      </c>
      <c r="O28">
        <f t="shared" si="6"/>
        <v>-0.13484848484848486</v>
      </c>
    </row>
    <row r="29" spans="1:15" ht="12.75">
      <c r="A29">
        <f t="shared" si="4"/>
        <v>305</v>
      </c>
      <c r="B29">
        <f t="shared" si="2"/>
        <v>12</v>
      </c>
      <c r="C29">
        <f t="shared" si="0"/>
        <v>1.935917624585387</v>
      </c>
      <c r="D29">
        <f t="shared" si="1"/>
        <v>1.8824603712111254</v>
      </c>
      <c r="E29">
        <f t="shared" si="1"/>
        <v>1.712103107052939</v>
      </c>
      <c r="F29">
        <f t="shared" si="1"/>
        <v>1.3822796566470652</v>
      </c>
      <c r="G29">
        <f t="shared" si="1"/>
        <v>0.6941592390657408</v>
      </c>
      <c r="H29" t="e">
        <f t="shared" si="1"/>
        <v>#NUM!</v>
      </c>
      <c r="I29" t="e">
        <f t="shared" si="3"/>
        <v>#NUM!</v>
      </c>
      <c r="J29" t="e">
        <f t="shared" si="3"/>
        <v>#NUM!</v>
      </c>
      <c r="K29" t="e">
        <f t="shared" si="3"/>
        <v>#NUM!</v>
      </c>
      <c r="L29" t="e">
        <f t="shared" si="3"/>
        <v>#NUM!</v>
      </c>
      <c r="M29">
        <f t="shared" si="3"/>
        <v>-1.164140434320392</v>
      </c>
      <c r="N29">
        <f t="shared" si="5"/>
        <v>0.12222222222222222</v>
      </c>
      <c r="O29">
        <f t="shared" si="6"/>
        <v>-0.12222222222222222</v>
      </c>
    </row>
    <row r="30" spans="1:15" ht="12.75">
      <c r="A30">
        <f t="shared" si="4"/>
        <v>306</v>
      </c>
      <c r="B30">
        <f t="shared" si="2"/>
        <v>13</v>
      </c>
      <c r="C30">
        <f t="shared" si="0"/>
        <v>2.0116718244812604</v>
      </c>
      <c r="D30">
        <f t="shared" si="1"/>
        <v>1.9602814923912748</v>
      </c>
      <c r="E30">
        <f t="shared" si="1"/>
        <v>1.7973156454590173</v>
      </c>
      <c r="F30">
        <f t="shared" si="1"/>
        <v>1.4865206118354917</v>
      </c>
      <c r="G30">
        <f t="shared" si="1"/>
        <v>0.883687461386527</v>
      </c>
      <c r="H30" t="e">
        <f t="shared" si="1"/>
        <v>#NUM!</v>
      </c>
      <c r="I30" t="e">
        <f t="shared" si="3"/>
        <v>#NUM!</v>
      </c>
      <c r="J30" t="e">
        <f t="shared" si="3"/>
        <v>#NUM!</v>
      </c>
      <c r="K30" t="e">
        <f t="shared" si="3"/>
        <v>#NUM!</v>
      </c>
      <c r="L30" t="e">
        <f t="shared" si="3"/>
        <v>#NUM!</v>
      </c>
      <c r="M30">
        <f t="shared" si="3"/>
        <v>-1.027704466560419</v>
      </c>
      <c r="N30">
        <f t="shared" si="5"/>
        <v>0.11153846153846153</v>
      </c>
      <c r="O30">
        <f t="shared" si="6"/>
        <v>-0.11153846153846153</v>
      </c>
    </row>
    <row r="31" spans="1:15" ht="12.75">
      <c r="A31">
        <f aca="true" t="shared" si="7" ref="A31:A37">A30+1</f>
        <v>307</v>
      </c>
      <c r="B31">
        <f t="shared" si="2"/>
        <v>14</v>
      </c>
      <c r="C31">
        <f t="shared" si="0"/>
        <v>2.08420772095879</v>
      </c>
      <c r="D31">
        <f t="shared" si="1"/>
        <v>2.0346502952852203</v>
      </c>
      <c r="E31">
        <f t="shared" si="1"/>
        <v>1.8781485095977457</v>
      </c>
      <c r="F31">
        <f t="shared" si="1"/>
        <v>1.5833009265784677</v>
      </c>
      <c r="G31">
        <f t="shared" si="1"/>
        <v>1.038268666629324</v>
      </c>
      <c r="H31" t="e">
        <f t="shared" si="1"/>
        <v>#NUM!</v>
      </c>
      <c r="I31" t="e">
        <f t="shared" si="3"/>
        <v>#NUM!</v>
      </c>
      <c r="J31" t="e">
        <f t="shared" si="3"/>
        <v>#NUM!</v>
      </c>
      <c r="K31" t="e">
        <f t="shared" si="3"/>
        <v>#NUM!</v>
      </c>
      <c r="L31" t="e">
        <f t="shared" si="3"/>
        <v>#NUM!</v>
      </c>
      <c r="M31">
        <f t="shared" si="3"/>
        <v>-0.8712509259081249</v>
      </c>
      <c r="N31">
        <f t="shared" si="5"/>
        <v>0.10238095238095238</v>
      </c>
      <c r="O31">
        <f t="shared" si="6"/>
        <v>-0.10238095238095238</v>
      </c>
    </row>
    <row r="32" spans="1:15" ht="12.75">
      <c r="A32">
        <f t="shared" si="7"/>
        <v>308</v>
      </c>
      <c r="B32">
        <f t="shared" si="2"/>
        <v>15</v>
      </c>
      <c r="C32">
        <f t="shared" si="0"/>
        <v>2.153854895087157</v>
      </c>
      <c r="D32">
        <f t="shared" si="1"/>
        <v>2.105937061996609</v>
      </c>
      <c r="E32">
        <f t="shared" si="1"/>
        <v>1.9551498431299092</v>
      </c>
      <c r="F32">
        <f t="shared" si="1"/>
        <v>1.6739208192417314</v>
      </c>
      <c r="G32">
        <f t="shared" si="1"/>
        <v>1.1718237534249378</v>
      </c>
      <c r="H32" t="e">
        <f t="shared" si="1"/>
        <v>#NUM!</v>
      </c>
      <c r="I32" t="e">
        <f t="shared" si="3"/>
        <v>#NUM!</v>
      </c>
      <c r="J32" t="e">
        <f t="shared" si="3"/>
        <v>#NUM!</v>
      </c>
      <c r="K32" t="e">
        <f t="shared" si="3"/>
        <v>#NUM!</v>
      </c>
      <c r="L32" t="e">
        <f t="shared" si="3"/>
        <v>#NUM!</v>
      </c>
      <c r="M32">
        <f t="shared" si="3"/>
        <v>-0.6811087217978418</v>
      </c>
      <c r="N32">
        <f t="shared" si="5"/>
        <v>0.09444444444444446</v>
      </c>
      <c r="O32">
        <f t="shared" si="6"/>
        <v>-0.09444444444444446</v>
      </c>
    </row>
    <row r="33" spans="1:15" ht="12.75">
      <c r="A33">
        <f t="shared" si="7"/>
        <v>309</v>
      </c>
      <c r="B33">
        <f t="shared" si="2"/>
        <v>16</v>
      </c>
      <c r="C33">
        <f t="shared" si="0"/>
        <v>2.220889352165728</v>
      </c>
      <c r="D33">
        <f aca="true" t="shared" si="8" ref="D33:H37">$B$9*$B$10*($B33/$A33*$B$7*$B$8-$B$12*D$15^2)^0.5</f>
        <v>2.1744492439611247</v>
      </c>
      <c r="E33">
        <f t="shared" si="8"/>
        <v>2.0287605858166473</v>
      </c>
      <c r="F33">
        <f t="shared" si="8"/>
        <v>1.7593378056993791</v>
      </c>
      <c r="G33">
        <f t="shared" si="8"/>
        <v>1.2909025968534988</v>
      </c>
      <c r="H33" t="e">
        <f t="shared" si="8"/>
        <v>#NUM!</v>
      </c>
      <c r="I33" t="e">
        <f t="shared" si="3"/>
        <v>#NUM!</v>
      </c>
      <c r="J33" t="e">
        <f t="shared" si="3"/>
        <v>#NUM!</v>
      </c>
      <c r="K33" t="e">
        <f t="shared" si="3"/>
        <v>#NUM!</v>
      </c>
      <c r="L33" t="e">
        <f t="shared" si="3"/>
        <v>#NUM!</v>
      </c>
      <c r="M33">
        <f t="shared" si="3"/>
        <v>-0.41309863887078185</v>
      </c>
      <c r="N33">
        <f t="shared" si="5"/>
        <v>0.0875</v>
      </c>
      <c r="O33">
        <f t="shared" si="6"/>
        <v>-0.0875</v>
      </c>
    </row>
    <row r="34" spans="1:15" ht="12.75">
      <c r="A34">
        <f t="shared" si="7"/>
        <v>310</v>
      </c>
      <c r="B34">
        <f t="shared" si="2"/>
        <v>17</v>
      </c>
      <c r="C34">
        <f t="shared" si="0"/>
        <v>2.2855450398170363</v>
      </c>
      <c r="D34">
        <f t="shared" si="8"/>
        <v>2.240445520210714</v>
      </c>
      <c r="E34">
        <f t="shared" si="8"/>
        <v>2.0993418323446655</v>
      </c>
      <c r="F34">
        <f t="shared" si="8"/>
        <v>1.8402815352636286</v>
      </c>
      <c r="G34">
        <f t="shared" si="8"/>
        <v>1.3992126818437065</v>
      </c>
      <c r="H34">
        <f t="shared" si="8"/>
        <v>0.34744226719306665</v>
      </c>
      <c r="I34" t="e">
        <f t="shared" si="3"/>
        <v>#NUM!</v>
      </c>
      <c r="J34" t="e">
        <f t="shared" si="3"/>
        <v>#NUM!</v>
      </c>
      <c r="K34" t="e">
        <f t="shared" si="3"/>
        <v>#NUM!</v>
      </c>
      <c r="L34" t="e">
        <f t="shared" si="3"/>
        <v>#NUM!</v>
      </c>
      <c r="M34" t="e">
        <f t="shared" si="3"/>
        <v>#NUM!</v>
      </c>
      <c r="N34">
        <f t="shared" si="5"/>
        <v>0.08137254901960783</v>
      </c>
      <c r="O34">
        <f t="shared" si="6"/>
        <v>-0.08137254901960783</v>
      </c>
    </row>
    <row r="35" spans="1:15" ht="12.75">
      <c r="A35">
        <f t="shared" si="7"/>
        <v>311</v>
      </c>
      <c r="B35">
        <f t="shared" si="2"/>
        <v>18</v>
      </c>
      <c r="C35">
        <f t="shared" si="0"/>
        <v>2.3480223600331054</v>
      </c>
      <c r="D35">
        <f t="shared" si="8"/>
        <v>2.3041460464162062</v>
      </c>
      <c r="E35">
        <f t="shared" si="8"/>
        <v>2.167193808411106</v>
      </c>
      <c r="F35">
        <f t="shared" si="8"/>
        <v>1.9173233955740054</v>
      </c>
      <c r="G35">
        <f t="shared" si="8"/>
        <v>1.4990960620371978</v>
      </c>
      <c r="H35">
        <f t="shared" si="8"/>
        <v>0.6404756070417001</v>
      </c>
      <c r="I35" t="e">
        <f t="shared" si="3"/>
        <v>#NUM!</v>
      </c>
      <c r="J35" t="e">
        <f t="shared" si="3"/>
        <v>#NUM!</v>
      </c>
      <c r="K35" t="e">
        <f t="shared" si="3"/>
        <v>#NUM!</v>
      </c>
      <c r="L35" t="e">
        <f t="shared" si="3"/>
        <v>#NUM!</v>
      </c>
      <c r="M35" t="e">
        <f t="shared" si="3"/>
        <v>#NUM!</v>
      </c>
      <c r="N35">
        <f t="shared" si="5"/>
        <v>0.07592592592592592</v>
      </c>
      <c r="O35">
        <f t="shared" si="6"/>
        <v>-0.07592592592592592</v>
      </c>
    </row>
    <row r="36" spans="1:15" ht="12.75">
      <c r="A36">
        <f t="shared" si="7"/>
        <v>312</v>
      </c>
      <c r="B36">
        <f t="shared" si="2"/>
        <v>19</v>
      </c>
      <c r="C36">
        <f t="shared" si="0"/>
        <v>2.4084945824822093</v>
      </c>
      <c r="D36">
        <f t="shared" si="8"/>
        <v>2.365740085860269</v>
      </c>
      <c r="E36">
        <f t="shared" si="8"/>
        <v>2.232569406277474</v>
      </c>
      <c r="F36">
        <f t="shared" si="8"/>
        <v>1.990920931088463</v>
      </c>
      <c r="G36">
        <f t="shared" si="8"/>
        <v>1.5921451422047403</v>
      </c>
      <c r="H36">
        <f t="shared" si="8"/>
        <v>0.8353718656060625</v>
      </c>
      <c r="I36" t="e">
        <f t="shared" si="3"/>
        <v>#NUM!</v>
      </c>
      <c r="J36" t="e">
        <f t="shared" si="3"/>
        <v>#NUM!</v>
      </c>
      <c r="K36" t="e">
        <f t="shared" si="3"/>
        <v>#NUM!</v>
      </c>
      <c r="L36" t="e">
        <f t="shared" si="3"/>
        <v>#NUM!</v>
      </c>
      <c r="M36" t="e">
        <f t="shared" si="3"/>
        <v>#NUM!</v>
      </c>
      <c r="N36">
        <f t="shared" si="5"/>
        <v>0.07105263157894737</v>
      </c>
      <c r="O36">
        <f t="shared" si="6"/>
        <v>-0.07105263157894737</v>
      </c>
    </row>
    <row r="37" spans="1:15" ht="12.75">
      <c r="A37">
        <f t="shared" si="7"/>
        <v>313</v>
      </c>
      <c r="B37">
        <f t="shared" si="2"/>
        <v>20</v>
      </c>
      <c r="C37">
        <f t="shared" si="0"/>
        <v>2.4671127593630855</v>
      </c>
      <c r="D37">
        <f t="shared" si="8"/>
        <v>2.4253917966819585</v>
      </c>
      <c r="E37">
        <f t="shared" si="8"/>
        <v>2.2956840739553295</v>
      </c>
      <c r="F37">
        <f t="shared" si="8"/>
        <v>2.0614473962272575</v>
      </c>
      <c r="G37">
        <f t="shared" si="8"/>
        <v>1.679501523492057</v>
      </c>
      <c r="H37">
        <f t="shared" si="8"/>
        <v>0.9917889732257263</v>
      </c>
      <c r="I37" t="e">
        <f t="shared" si="3"/>
        <v>#NUM!</v>
      </c>
      <c r="J37" t="e">
        <f t="shared" si="3"/>
        <v>#NUM!</v>
      </c>
      <c r="K37" t="e">
        <f t="shared" si="3"/>
        <v>#NUM!</v>
      </c>
      <c r="L37" t="e">
        <f t="shared" si="3"/>
        <v>#NUM!</v>
      </c>
      <c r="M37" t="e">
        <f t="shared" si="3"/>
        <v>#NUM!</v>
      </c>
      <c r="N37">
        <f t="shared" si="5"/>
        <v>0.06666666666666667</v>
      </c>
      <c r="O37">
        <f t="shared" si="6"/>
        <v>-0.06666666666666667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Department of Architecture</cp:lastModifiedBy>
  <dcterms:created xsi:type="dcterms:W3CDTF">2004-03-30T01:08:12Z</dcterms:created>
  <dcterms:modified xsi:type="dcterms:W3CDTF">2004-07-23T15:49:21Z</dcterms:modified>
  <cp:category/>
  <cp:version/>
  <cp:contentType/>
  <cp:contentStatus/>
</cp:coreProperties>
</file>